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https://riista-my.sharepoint.com/personal/lena_sodergard_riista_fi/Documents/KIELITUKI - KÄÄNNÖKSET 2024/Henri Mutanen/"/>
    </mc:Choice>
  </mc:AlternateContent>
  <xr:revisionPtr revIDLastSave="0" documentId="8_{C8626204-99BE-45C2-A4B2-997E2F8BADB4}" xr6:coauthVersionLast="47" xr6:coauthVersionMax="47" xr10:uidLastSave="{00000000-0000-0000-0000-000000000000}"/>
  <bookViews>
    <workbookView xWindow="-120" yWindow="-120" windowWidth="29040" windowHeight="15840" xr2:uid="{F9B5748F-46BD-449F-86AF-05ADF79E4BFD}"/>
  </bookViews>
  <sheets>
    <sheet name="Anvisning" sheetId="5" r:id="rId1"/>
    <sheet name="Dimensioneringstabell" sheetId="1" r:id="rId2"/>
    <sheet name="Snöns maximala vattenvärde" sheetId="3" r:id="rId3"/>
    <sheet name="Maximiflöde" sheetId="4" r:id="rId4"/>
    <sheet name="Vattentvärsnitt, exempel" sheetId="2"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 l="1"/>
  <c r="B23" i="1" s="1"/>
  <c r="B19" i="1"/>
  <c r="B17" i="1" s="1" a="1"/>
  <c r="B17" i="1" s="1"/>
  <c r="B18" i="1"/>
  <c r="B16" i="1"/>
  <c r="B22" i="1" l="1"/>
  <c r="O4" i="4"/>
  <c r="B21"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<sst xmlns="http://schemas.openxmlformats.org/spreadsheetml/2006/main" count="96" uniqueCount="85">
  <si>
    <t>ha</t>
  </si>
  <si>
    <t>km</t>
  </si>
  <si>
    <r>
      <t>l/skm</t>
    </r>
    <r>
      <rPr>
        <b/>
        <vertAlign val="superscript"/>
        <sz val="11"/>
        <color theme="1"/>
        <rFont val="Calibri"/>
        <family val="2"/>
        <scheme val="minor"/>
      </rPr>
      <t>2</t>
    </r>
  </si>
  <si>
    <r>
      <t>m</t>
    </r>
    <r>
      <rPr>
        <b/>
        <vertAlign val="superscript"/>
        <sz val="11"/>
        <color theme="1"/>
        <rFont val="Calibri"/>
        <family val="2"/>
        <scheme val="minor"/>
      </rPr>
      <t>2</t>
    </r>
  </si>
  <si>
    <t>m</t>
  </si>
  <si>
    <t>%</t>
  </si>
  <si>
    <r>
      <t>m</t>
    </r>
    <r>
      <rPr>
        <b/>
        <vertAlign val="superscript"/>
        <sz val="11"/>
        <color theme="1"/>
        <rFont val="Calibri"/>
        <family val="2"/>
        <scheme val="minor"/>
      </rPr>
      <t>3</t>
    </r>
    <r>
      <rPr>
        <b/>
        <sz val="11"/>
        <color theme="1"/>
        <rFont val="Calibri"/>
        <family val="2"/>
        <scheme val="minor"/>
      </rPr>
      <t>/s</t>
    </r>
  </si>
  <si>
    <t>m3/s</t>
  </si>
  <si>
    <t>m/s</t>
  </si>
  <si>
    <t>h</t>
  </si>
  <si>
    <t>-</t>
  </si>
  <si>
    <t>https://www.doria.fi/handle/10024/123702</t>
  </si>
  <si>
    <t>–</t>
  </si>
  <si>
    <t>km2</t>
  </si>
  <si>
    <t>mm</t>
  </si>
  <si>
    <t>Börja dimensioneringen genom att fastställa följande från kartan och fyll i de gula cellerna på fliken Dimensioneringstabell:</t>
  </si>
  <si>
    <t>Avrinningsområdets storlek</t>
  </si>
  <si>
    <t>Avrinningsområdets bredd</t>
  </si>
  <si>
    <t>Våtmarkens storlek</t>
  </si>
  <si>
    <t>Våtmarkens maximala vattenareal</t>
  </si>
  <si>
    <t>Våtmarkens vattentvärsnitt (exempel på sista fliken)</t>
  </si>
  <si>
    <t>Tolka objektets läge på kartan</t>
  </si>
  <si>
    <t xml:space="preserve">Avrinningsområdets längd </t>
  </si>
  <si>
    <t>Till exempel Vasa hör till området med 100 mm medan Jakobstad hör till området med 120 mm</t>
  </si>
  <si>
    <t>Till exempel är ovalen på östra sidan av Nyslott 140 mm och på stranden av Pielinen i Koli 200 mm</t>
  </si>
  <si>
    <t>Fortsätt sedan till fliken Snöns maximala vattenvärde</t>
  </si>
  <si>
    <t>Tabellen visar avrinningsområdets storlek i kvadratkilometer för tydlighetens skull</t>
  </si>
  <si>
    <t>Värden som ska matas in</t>
  </si>
  <si>
    <t>Ange i de gula cellerna avrinningsområdets storlek i hektar samt medelvärdet för snöns maximala vattenvärde</t>
  </si>
  <si>
    <t>Tabellen beräknar de nödvändiga storheterna i rutnätet under de gula cellerna</t>
  </si>
  <si>
    <t xml:space="preserve">Avrinningsområdets areal (F) </t>
  </si>
  <si>
    <t>Avrinningsområdets bredd (b) i flödesriktningen</t>
  </si>
  <si>
    <t>Åker inom avrinningsområdet</t>
  </si>
  <si>
    <t>Våtmarkens areal inklusive kantområden</t>
  </si>
  <si>
    <t>Våtmarkens vattenareal</t>
  </si>
  <si>
    <r>
      <t xml:space="preserve">Maximiflöde (Hq </t>
    </r>
    <r>
      <rPr>
        <b/>
        <vertAlign val="subscript"/>
        <sz val="11"/>
        <color theme="1"/>
        <rFont val="Calibri"/>
        <family val="2"/>
        <scheme val="minor"/>
      </rPr>
      <t>1/20</t>
    </r>
    <r>
      <rPr>
        <b/>
        <sz val="11"/>
        <color theme="1"/>
        <rFont val="Calibri"/>
        <family val="2"/>
        <scheme val="minor"/>
      </rPr>
      <t>)</t>
    </r>
  </si>
  <si>
    <t>Vattentvärsnitt (A)</t>
  </si>
  <si>
    <t>Medeldjup</t>
  </si>
  <si>
    <t>Mät på kartan eller fastställ med verktyget</t>
  </si>
  <si>
    <t>Mät på kartan</t>
  </si>
  <si>
    <t>Inklusive dammvallar och andra konstruktioner</t>
  </si>
  <si>
    <t>Arealen enligt den högsta planerade vattennivån</t>
  </si>
  <si>
    <t>Enligt anvisningarna under fliken Maximiflöde</t>
  </si>
  <si>
    <t>Från en genomsnittlig punkt i våtmarken tvärs över i förhållande till vattnets flödesriktning</t>
  </si>
  <si>
    <t>Uppskatta hela våtmarkens medeldjup</t>
  </si>
  <si>
    <t>Tabellen beräknar följande storheter</t>
  </si>
  <si>
    <t>Koefficient för avrinningsområdets formförhållande</t>
  </si>
  <si>
    <t>Koefficienter för beräkningen</t>
  </si>
  <si>
    <t>Koefficient för åkerprocent</t>
  </si>
  <si>
    <t>Våtmarkens areal av avrinningsområdet</t>
  </si>
  <si>
    <t>Åkerns areal av avrinningsområdet</t>
  </si>
  <si>
    <t>Högvattenföring (HQ 1/20)</t>
  </si>
  <si>
    <t>Normal högvattenföring (MHQ)</t>
  </si>
  <si>
    <t>Flödeshastighet</t>
  </si>
  <si>
    <t>Fördröjning</t>
  </si>
  <si>
    <t>Hur länge vattnet cirkulerar i våtmarken</t>
  </si>
  <si>
    <t>Flödeshastigheten i våtmarken</t>
  </si>
  <si>
    <t>Genomsnittlig årlig högvattenföring i våtmarken</t>
  </si>
  <si>
    <t>Dimensionering av vattenföring vid maximal översvämning som inträffar i våtmarken en gång på 20 år</t>
  </si>
  <si>
    <t xml:space="preserve">•Källdata för detta avsnitt: Silta- ja rumpulausunnot luonnos oppaaksi. Suomen ympäristökeskus 2007. s. 9-15 </t>
  </si>
  <si>
    <t>Avrinningsområdets storlek i hektar:</t>
  </si>
  <si>
    <t>Avrinningsområdets storlek i kvadratkilometer:</t>
  </si>
  <si>
    <t>Snöns maximala vattenvärde i genomsnitt:</t>
  </si>
  <si>
    <t xml:space="preserve">Ange enligt kartan under fliken Snöns maximala vattenvärde </t>
  </si>
  <si>
    <t>Koefficient för formförhållande</t>
  </si>
  <si>
    <t>Koefficient för åkertäthet</t>
  </si>
  <si>
    <t>Tabellen beräknar under fliken för dimensioneringstabellen maximiflödet automatiskt så att formförhållandet och koefficienten för åkertäthet beaktas</t>
  </si>
  <si>
    <t>Dimensioneringstabell för våtmarker</t>
  </si>
  <si>
    <t>Åkerarealen inom avrinningsområdet</t>
  </si>
  <si>
    <t>Våtmarkens medeldjup</t>
  </si>
  <si>
    <t>De svarta linjerna avgränsar områdena så att området innanför linjerna hör till det talvärde som anges vid linjen</t>
  </si>
  <si>
    <t>I en del av Finland är tolkningen något svår, beräkna enligt linjerna vid kusten vart området hör</t>
  </si>
  <si>
    <t>Cirklarna/ovalerna i mitten av områdena är markerade med tvärgående streck</t>
  </si>
  <si>
    <t>Utåtriktade streck betyder att cirkeln är ett område med högre vattenvärde</t>
  </si>
  <si>
    <t>Inåtriktade streck betyder att området har ett mindre vattenvärde</t>
  </si>
  <si>
    <t>Anvisning 8.10.2024</t>
  </si>
  <si>
    <t>Gå sedan till fliken Maximiflöde</t>
  </si>
  <si>
    <t>Läs maximiflödet i diagrammet enligt anvisningarna till höger om diagrammet</t>
  </si>
  <si>
    <t xml:space="preserve">Ange maximiflödet i den gula cellen i Dimensioneringstabellen </t>
  </si>
  <si>
    <t>De grå kursiverade är koefficienter och i slutet av rutnätet den våtmarkens genomsnittliga högvattenföring som stöd för planeringen</t>
  </si>
  <si>
    <t xml:space="preserve">Kopiera tabelluppgifterna med fet stil från dimensioneringstabellen till planen </t>
  </si>
  <si>
    <t>Dimensioneringsräknare för våtmark</t>
  </si>
  <si>
    <t>Fyll endast i de gula cellerna i tabellen och säkerställ att enheten är rätt</t>
  </si>
  <si>
    <t>Avrinningsområdets längd (l) i flödesriktningen</t>
  </si>
  <si>
    <t>Nomogrammet visar på horisontella axeln hela avrinningsområdets storlek i km2 och på vertikala axeln den dimensionerade högvattenföringen för maximal översvämning som inträffar en gång på 20 år. Kurvorna i tabellen olika medeltal för maximala vattenvärden för snö. Läs det dimensionerade maximiflödet sett från den högra kurvan först avrinningsområdets storlek och tolka med vilket värde på vertikalaxeln kurvan skär avriningsområdets storlek. I tabellexemplet avrinningsområdets storlek 12 km2 och WEmax 140 mm --&gt; 260 l/skm2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</si>
</sst>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0.000"/>
    <numFmt numFmtId="166" formatCode="0.0"/>
  </numFmts>
  <fonts count="13" x14ac:knownFonts="1">
    <font>
      <sz val="11"/>
      <color theme="1"/>
      <name val="Calibri"/>
      <family val="2"/>
      <scheme val="minor"/>
    </font>
    <font>
      <i/>
      <sz val="11"/>
      <color rgb="FF7F7F7F"/>
      <name val="Calibri"/>
      <family val="2"/>
      <scheme val="minor"/>
    </font>
    <font>
      <b/>
      <sz val="11"/>
      <color theme="1"/>
      <name val="Calibri"/>
      <family val="2"/>
      <scheme val="minor"/>
    </font>
    <font>
      <b/>
      <sz val="12"/>
      <color theme="1"/>
      <name val="Calibri"/>
      <family val="2"/>
      <scheme val="minor"/>
    </font>
    <font>
      <b/>
      <sz val="14"/>
      <color theme="1"/>
      <name val="Calibri"/>
      <family val="2"/>
      <scheme val="minor"/>
    </font>
    <font>
      <b/>
      <sz val="16"/>
      <color theme="1"/>
      <name val="Calibri"/>
      <family val="2"/>
      <scheme val="minor"/>
    </font>
    <font>
      <u/>
      <sz val="11"/>
      <color theme="10"/>
      <name val="Calibri"/>
      <family val="2"/>
      <scheme val="minor"/>
    </font>
    <font>
      <sz val="12"/>
      <name val="Arial"/>
      <family val="2"/>
    </font>
    <font>
      <sz val="12"/>
      <color theme="1"/>
      <name val="Calibri"/>
      <family val="2"/>
      <scheme val="minor"/>
    </font>
    <font>
      <sz val="8"/>
      <name val="Calibri"/>
      <family val="2"/>
      <scheme val="minor"/>
    </font>
    <font>
      <b/>
      <vertAlign val="subscript"/>
      <sz val="11"/>
      <color theme="1"/>
      <name val="Calibri"/>
      <family val="2"/>
      <scheme val="minor"/>
    </font>
    <font>
      <b/>
      <vertAlign val="superscript"/>
      <sz val="11"/>
      <color theme="1"/>
      <name val="Calibri"/>
      <family val="2"/>
      <scheme val="minor"/>
    </font>
    <font>
      <i/>
      <sz val="11"/>
      <color theme="1"/>
      <name val="Calibri"/>
      <family val="2"/>
      <scheme val="minor"/>
    </font>
  </fonts>
  <fills count="3">
    <fill>
      <patternFill patternType="none"/>
    </fill>
    <fill>
      <patternFill patternType="gray125"/>
    </fill>
    <fill>
      <patternFill patternType="solid">
        <fgColor rgb="FFFFFF0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s>
  <cellStyleXfs count="3">
    <xf numFmtId="0" fontId="0" fillId="0" borderId="0"/>
    <xf numFmtId="0" fontId="1" fillId="0" borderId="0" applyNumberFormat="0" applyFill="0" applyBorder="0" applyAlignment="0" applyProtection="0"/>
    <xf numFmtId="0" fontId="6" fillId="0" borderId="0" applyNumberFormat="0" applyFill="0" applyBorder="0" applyAlignment="0" applyProtection="0"/>
  </cellStyleXfs>
  <cellXfs count="19">
    <xf numFmtId="0" fontId="0" fillId="0" borderId="0" xfId="0"/>
    <xf numFmtId="0" fontId="3" fillId="0" borderId="0" xfId="0" applyFont="1"/>
    <xf numFmtId="0" fontId="4" fillId="0" borderId="0" xfId="0" applyFont="1"/>
    <xf numFmtId="0" fontId="5" fillId="0" borderId="0" xfId="0" applyFont="1"/>
    <xf numFmtId="0" fontId="7" fillId="0" borderId="0" xfId="0" applyFont="1"/>
    <xf numFmtId="0" fontId="6" fillId="0" borderId="0" xfId="2" applyAlignment="1" applyProtection="1"/>
    <xf numFmtId="0" fontId="0" fillId="2" borderId="0" xfId="0" applyFill="1"/>
    <xf numFmtId="0" fontId="1" fillId="0" borderId="0" xfId="1"/>
    <xf numFmtId="0" fontId="2" fillId="0" borderId="1" xfId="0" applyFont="1" applyBorder="1"/>
    <xf numFmtId="0" fontId="2" fillId="2" borderId="1" xfId="0" applyFont="1" applyFill="1" applyBorder="1"/>
    <xf numFmtId="0" fontId="2" fillId="0" borderId="2" xfId="0" applyFont="1" applyBorder="1"/>
    <xf numFmtId="0" fontId="1" fillId="0" borderId="3" xfId="1" applyBorder="1"/>
    <xf numFmtId="164" fontId="2" fillId="0" borderId="1" xfId="0" applyNumberFormat="1" applyFont="1" applyBorder="1"/>
    <xf numFmtId="166" fontId="2" fillId="0" borderId="1" xfId="0" applyNumberFormat="1" applyFont="1" applyBorder="1"/>
    <xf numFmtId="0" fontId="1" fillId="0" borderId="1" xfId="1" applyBorder="1"/>
    <xf numFmtId="165" fontId="1" fillId="0" borderId="1" xfId="1" applyNumberFormat="1" applyBorder="1"/>
    <xf numFmtId="0" fontId="2" fillId="0" borderId="0" xfId="0" applyFont="1"/>
    <xf numFmtId="0" fontId="12" fillId="0" borderId="0" xfId="0" applyFont="1"/>
    <xf numFmtId="0" fontId="8" fillId="0" borderId="0" xfId="0" applyFont="1" applyAlignment="1">
      <alignment horizontal="left" wrapText="1"/>
    </xf>
  </cellXfs>
  <cellStyles count="3">
    <cellStyle name="Hyperlinkki" xfId="2" builtinId="8"/>
    <cellStyle name="Normaali" xfId="0" builtinId="0"/>
    <cellStyle name="Selittävä teksti" xfId="1" builtinId="5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a:t>Koefficient</a:t>
            </a:r>
            <a:r>
              <a:rPr lang="fi-FI" baseline="0"/>
              <a:t> för formförhållande</a:t>
            </a:r>
            <a:endParaRPr lang="fi-FI"/>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wer"/>
            <c:forward val="1"/>
            <c:backward val="1"/>
            <c:dispRSqr val="1"/>
            <c:dispEq val="1"/>
            <c:trendlineLbl>
              <c:layout>
                <c:manualLayout>
                  <c:x val="-9.510061242344707E-4"/>
                  <c:y val="0.17472769028871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trendlineLbl>
          </c:trendline>
          <c:xVal>
            <c:numRef>
              <c:f>Maximiflöde!$C$47:$C$50</c:f>
              <c:numCache>
                <c:formatCode>General</c:formatCode>
                <c:ptCount val="4"/>
                <c:pt idx="0">
                  <c:v>1</c:v>
                </c:pt>
                <c:pt idx="1">
                  <c:v>3</c:v>
                </c:pt>
                <c:pt idx="2">
                  <c:v>5</c:v>
                </c:pt>
                <c:pt idx="3">
                  <c:v>10</c:v>
                </c:pt>
              </c:numCache>
            </c:numRef>
          </c:xVal>
          <c:yVal>
            <c:numRef>
              <c:f>Maximiflöde!$D$47:$D$50</c:f>
              <c:numCache>
                <c:formatCode>General</c:formatCode>
                <c:ptCount val="4"/>
                <c:pt idx="0">
                  <c:v>1.3</c:v>
                </c:pt>
                <c:pt idx="1">
                  <c:v>1.1000000000000001</c:v>
                </c:pt>
                <c:pt idx="2">
                  <c:v>1</c:v>
                </c:pt>
                <c:pt idx="3">
                  <c:v>0.9</c:v>
                </c:pt>
              </c:numCache>
            </c:numRef>
          </c:yVal>
          <c:smooth val="0"/>
          <c:extLst>
            <c:ext xmlns:c16="http://schemas.microsoft.com/office/drawing/2014/chart" uri="{C3380CC4-5D6E-409C-BE32-E72D297353CC}">
              <c16:uniqueId val="{00000000-D926-4960-86C4-4FFD863A8F33}"/>
            </c:ext>
          </c:extLst>
        </c:ser>
        <c:dLbls>
          <c:showLegendKey val="0"/>
          <c:showVal val="0"/>
          <c:showCatName val="0"/>
          <c:showSerName val="0"/>
          <c:showPercent val="0"/>
          <c:showBubbleSize val="0"/>
        </c:dLbls>
        <c:axId val="667068816"/>
        <c:axId val="670107376"/>
      </c:scatterChart>
      <c:valAx>
        <c:axId val="6670688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670107376"/>
        <c:crosses val="autoZero"/>
        <c:crossBetween val="midCat"/>
      </c:valAx>
      <c:valAx>
        <c:axId val="6701073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6670688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33</xdr:row>
      <xdr:rowOff>47625</xdr:rowOff>
    </xdr:from>
    <xdr:to>
      <xdr:col>7</xdr:col>
      <xdr:colOff>221182</xdr:colOff>
      <xdr:row>38</xdr:row>
      <xdr:rowOff>85725</xdr:rowOff>
    </xdr:to>
    <xdr:pic>
      <xdr:nvPicPr>
        <xdr:cNvPr id="2" name="Picture 1">
          <a:extLst>
            <a:ext uri="{FF2B5EF4-FFF2-40B4-BE49-F238E27FC236}">
              <a16:creationId xmlns:a16="http://schemas.microsoft.com/office/drawing/2014/main" id="{0B7A4249-F03A-A851-B29E-A3C286DDDF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10325"/>
          <a:ext cx="4488382"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66675</xdr:colOff>
      <xdr:row>0</xdr:row>
      <xdr:rowOff>0</xdr:rowOff>
    </xdr:from>
    <xdr:to>
      <xdr:col>25</xdr:col>
      <xdr:colOff>342900</xdr:colOff>
      <xdr:row>17</xdr:row>
      <xdr:rowOff>38100</xdr:rowOff>
    </xdr:to>
    <xdr:pic>
      <xdr:nvPicPr>
        <xdr:cNvPr id="2" name="Picture 1" descr="WEmax_P_S">
          <a:extLst>
            <a:ext uri="{FF2B5EF4-FFF2-40B4-BE49-F238E27FC236}">
              <a16:creationId xmlns:a16="http://schemas.microsoft.com/office/drawing/2014/main" id="{87B7F248-A7F3-4226-8DD0-8FA5AFC5C1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49075" y="0"/>
          <a:ext cx="3933825" cy="329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57150</xdr:colOff>
      <xdr:row>17</xdr:row>
      <xdr:rowOff>38100</xdr:rowOff>
    </xdr:from>
    <xdr:to>
      <xdr:col>25</xdr:col>
      <xdr:colOff>333375</xdr:colOff>
      <xdr:row>34</xdr:row>
      <xdr:rowOff>95250</xdr:rowOff>
    </xdr:to>
    <xdr:pic>
      <xdr:nvPicPr>
        <xdr:cNvPr id="3" name="Picture 2" descr="WEmax_E_S">
          <a:extLst>
            <a:ext uri="{FF2B5EF4-FFF2-40B4-BE49-F238E27FC236}">
              <a16:creationId xmlns:a16="http://schemas.microsoft.com/office/drawing/2014/main" id="{BFBDE763-F7E4-4B6C-AD8E-A6873C2EF1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39550" y="3295650"/>
          <a:ext cx="3933825" cy="329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409575</xdr:colOff>
      <xdr:row>0</xdr:row>
      <xdr:rowOff>19050</xdr:rowOff>
    </xdr:from>
    <xdr:to>
      <xdr:col>33</xdr:col>
      <xdr:colOff>95250</xdr:colOff>
      <xdr:row>33</xdr:row>
      <xdr:rowOff>152400</xdr:rowOff>
    </xdr:to>
    <xdr:pic>
      <xdr:nvPicPr>
        <xdr:cNvPr id="4" name="Picture 4" descr="Smax_ka">
          <a:extLst>
            <a:ext uri="{FF2B5EF4-FFF2-40B4-BE49-F238E27FC236}">
              <a16:creationId xmlns:a16="http://schemas.microsoft.com/office/drawing/2014/main" id="{1D7A586A-0503-434F-8335-B4E988CD69E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649575" y="19050"/>
          <a:ext cx="4562475" cy="643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2</xdr:row>
      <xdr:rowOff>76200</xdr:rowOff>
    </xdr:from>
    <xdr:to>
      <xdr:col>17</xdr:col>
      <xdr:colOff>352425</xdr:colOff>
      <xdr:row>92</xdr:row>
      <xdr:rowOff>66675</xdr:rowOff>
    </xdr:to>
    <xdr:pic>
      <xdr:nvPicPr>
        <xdr:cNvPr id="5" name="Picture 1">
          <a:extLst>
            <a:ext uri="{FF2B5EF4-FFF2-40B4-BE49-F238E27FC236}">
              <a16:creationId xmlns:a16="http://schemas.microsoft.com/office/drawing/2014/main" id="{616B126A-E15A-4897-9CA1-BB709AE1C51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476250"/>
          <a:ext cx="10696575" cy="1713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190500</xdr:colOff>
      <xdr:row>2</xdr:row>
      <xdr:rowOff>152400</xdr:rowOff>
    </xdr:from>
    <xdr:to>
      <xdr:col>12</xdr:col>
      <xdr:colOff>142875</xdr:colOff>
      <xdr:row>30</xdr:row>
      <xdr:rowOff>171450</xdr:rowOff>
    </xdr:to>
    <xdr:pic>
      <xdr:nvPicPr>
        <xdr:cNvPr id="2" name="Picture 1" descr="Seunan_monogrammi">
          <a:extLst>
            <a:ext uri="{FF2B5EF4-FFF2-40B4-BE49-F238E27FC236}">
              <a16:creationId xmlns:a16="http://schemas.microsoft.com/office/drawing/2014/main" id="{CAC3449C-2B21-4882-A50A-2318552A23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552450"/>
          <a:ext cx="7267575"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50</xdr:row>
      <xdr:rowOff>185737</xdr:rowOff>
    </xdr:from>
    <xdr:to>
      <xdr:col>9</xdr:col>
      <xdr:colOff>352425</xdr:colOff>
      <xdr:row>65</xdr:row>
      <xdr:rowOff>71437</xdr:rowOff>
    </xdr:to>
    <xdr:graphicFrame macro="">
      <xdr:nvGraphicFramePr>
        <xdr:cNvPr id="3" name="Chart 2">
          <a:extLst>
            <a:ext uri="{FF2B5EF4-FFF2-40B4-BE49-F238E27FC236}">
              <a16:creationId xmlns:a16="http://schemas.microsoft.com/office/drawing/2014/main" id="{A97CE289-9C7D-A265-A0FD-4C244E776E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28</xdr:row>
      <xdr:rowOff>9525</xdr:rowOff>
    </xdr:from>
    <xdr:to>
      <xdr:col>15</xdr:col>
      <xdr:colOff>0</xdr:colOff>
      <xdr:row>64</xdr:row>
      <xdr:rowOff>9525</xdr:rowOff>
    </xdr:to>
    <xdr:pic>
      <xdr:nvPicPr>
        <xdr:cNvPr id="2" name="Picture 1" descr="Vesipoikkileikkaus_mallikuva">
          <a:extLst>
            <a:ext uri="{FF2B5EF4-FFF2-40B4-BE49-F238E27FC236}">
              <a16:creationId xmlns:a16="http://schemas.microsoft.com/office/drawing/2014/main" id="{AF7EA35C-DD7C-478C-8304-A2F3A6D4BA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43525"/>
          <a:ext cx="9144000" cy="685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0</xdr:row>
      <xdr:rowOff>0</xdr:rowOff>
    </xdr:from>
    <xdr:to>
      <xdr:col>12</xdr:col>
      <xdr:colOff>57150</xdr:colOff>
      <xdr:row>29</xdr:row>
      <xdr:rowOff>0</xdr:rowOff>
    </xdr:to>
    <xdr:pic>
      <xdr:nvPicPr>
        <xdr:cNvPr id="3" name="Picture 2" descr="Suunnitelmakartta_esimerkki">
          <a:extLst>
            <a:ext uri="{FF2B5EF4-FFF2-40B4-BE49-F238E27FC236}">
              <a16:creationId xmlns:a16="http://schemas.microsoft.com/office/drawing/2014/main" id="{FF396BD5-3038-4EBE-9B1B-80B1B49FAE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7362825" cy="552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2013 – 2022 -te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doria.fi/handle/10024/123702"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doria.fi/handle/10024/123702"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C657A-B0EE-4663-803D-7D354C83790B}">
  <dimension ref="A1:B32"/>
  <sheetViews>
    <sheetView tabSelected="1" topLeftCell="A18" zoomScale="120" zoomScaleNormal="120" workbookViewId="0">
      <selection activeCell="B32" sqref="B32"/>
    </sheetView>
  </sheetViews>
  <sheetFormatPr defaultRowHeight="15" x14ac:dyDescent="0.25"/>
  <sheetData>
    <row r="1" spans="1:2" ht="21" x14ac:dyDescent="0.35">
      <c r="A1" s="3" t="s">
        <v>67</v>
      </c>
    </row>
    <row r="2" spans="1:2" x14ac:dyDescent="0.25">
      <c r="A2" t="s">
        <v>75</v>
      </c>
    </row>
    <row r="4" spans="1:2" x14ac:dyDescent="0.25">
      <c r="A4" t="s">
        <v>15</v>
      </c>
    </row>
    <row r="5" spans="1:2" x14ac:dyDescent="0.25">
      <c r="B5" t="s">
        <v>16</v>
      </c>
    </row>
    <row r="6" spans="1:2" x14ac:dyDescent="0.25">
      <c r="B6" t="s">
        <v>68</v>
      </c>
    </row>
    <row r="7" spans="1:2" x14ac:dyDescent="0.25">
      <c r="B7" t="s">
        <v>22</v>
      </c>
    </row>
    <row r="8" spans="1:2" x14ac:dyDescent="0.25">
      <c r="B8" t="s">
        <v>17</v>
      </c>
    </row>
    <row r="9" spans="1:2" x14ac:dyDescent="0.25">
      <c r="B9" t="s">
        <v>18</v>
      </c>
    </row>
    <row r="10" spans="1:2" x14ac:dyDescent="0.25">
      <c r="B10" t="s">
        <v>19</v>
      </c>
    </row>
    <row r="11" spans="1:2" x14ac:dyDescent="0.25">
      <c r="B11" t="s">
        <v>69</v>
      </c>
    </row>
    <row r="12" spans="1:2" x14ac:dyDescent="0.25">
      <c r="B12" t="s">
        <v>20</v>
      </c>
    </row>
    <row r="14" spans="1:2" x14ac:dyDescent="0.25">
      <c r="A14" t="s">
        <v>25</v>
      </c>
    </row>
    <row r="15" spans="1:2" x14ac:dyDescent="0.25">
      <c r="B15" t="s">
        <v>21</v>
      </c>
    </row>
    <row r="16" spans="1:2" x14ac:dyDescent="0.25">
      <c r="B16" t="s">
        <v>70</v>
      </c>
    </row>
    <row r="17" spans="1:2" x14ac:dyDescent="0.25">
      <c r="B17" t="s">
        <v>71</v>
      </c>
    </row>
    <row r="18" spans="1:2" x14ac:dyDescent="0.25">
      <c r="B18" t="s">
        <v>23</v>
      </c>
    </row>
    <row r="19" spans="1:2" x14ac:dyDescent="0.25">
      <c r="B19" t="s">
        <v>72</v>
      </c>
    </row>
    <row r="20" spans="1:2" x14ac:dyDescent="0.25">
      <c r="B20" t="s">
        <v>73</v>
      </c>
    </row>
    <row r="21" spans="1:2" x14ac:dyDescent="0.25">
      <c r="B21" t="s">
        <v>74</v>
      </c>
    </row>
    <row r="22" spans="1:2" x14ac:dyDescent="0.25">
      <c r="B22" t="s">
        <v>24</v>
      </c>
    </row>
    <row r="24" spans="1:2" x14ac:dyDescent="0.25">
      <c r="A24" t="s">
        <v>76</v>
      </c>
    </row>
    <row r="25" spans="1:2" x14ac:dyDescent="0.25">
      <c r="B25" t="s">
        <v>28</v>
      </c>
    </row>
    <row r="26" spans="1:2" x14ac:dyDescent="0.25">
      <c r="B26" t="s">
        <v>26</v>
      </c>
    </row>
    <row r="27" spans="1:2" x14ac:dyDescent="0.25">
      <c r="B27" t="s">
        <v>77</v>
      </c>
    </row>
    <row r="28" spans="1:2" x14ac:dyDescent="0.25">
      <c r="B28" t="s">
        <v>78</v>
      </c>
    </row>
    <row r="30" spans="1:2" x14ac:dyDescent="0.25">
      <c r="A30" t="s">
        <v>29</v>
      </c>
    </row>
    <row r="31" spans="1:2" x14ac:dyDescent="0.25">
      <c r="B31" t="s">
        <v>79</v>
      </c>
    </row>
    <row r="32" spans="1:2" x14ac:dyDescent="0.25">
      <c r="B32" s="16" t="s">
        <v>80</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71BEE-1FF2-4C1E-B54F-E60BD54D42A8}">
  <dimension ref="A1:D23"/>
  <sheetViews>
    <sheetView topLeftCell="A22" workbookViewId="0">
      <selection activeCell="D13" sqref="D13"/>
    </sheetView>
  </sheetViews>
  <sheetFormatPr defaultRowHeight="15" x14ac:dyDescent="0.25"/>
  <cols>
    <col min="1" max="1" width="56.42578125" bestFit="1" customWidth="1"/>
    <col min="4" max="4" width="73.7109375" bestFit="1" customWidth="1"/>
  </cols>
  <sheetData>
    <row r="1" spans="1:4" ht="21" x14ac:dyDescent="0.35">
      <c r="A1" s="3" t="s">
        <v>81</v>
      </c>
    </row>
    <row r="2" spans="1:4" x14ac:dyDescent="0.25">
      <c r="A2" t="s">
        <v>82</v>
      </c>
    </row>
    <row r="4" spans="1:4" ht="18.75" x14ac:dyDescent="0.3">
      <c r="A4" s="2" t="s">
        <v>27</v>
      </c>
    </row>
    <row r="5" spans="1:4" x14ac:dyDescent="0.25">
      <c r="A5" s="8" t="s">
        <v>30</v>
      </c>
      <c r="B5" s="9"/>
      <c r="C5" s="10" t="s">
        <v>0</v>
      </c>
      <c r="D5" s="11" t="s">
        <v>38</v>
      </c>
    </row>
    <row r="6" spans="1:4" x14ac:dyDescent="0.25">
      <c r="A6" s="8" t="s">
        <v>83</v>
      </c>
      <c r="B6" s="9"/>
      <c r="C6" s="10" t="s">
        <v>1</v>
      </c>
      <c r="D6" s="11" t="s">
        <v>39</v>
      </c>
    </row>
    <row r="7" spans="1:4" x14ac:dyDescent="0.25">
      <c r="A7" s="8" t="s">
        <v>31</v>
      </c>
      <c r="B7" s="9"/>
      <c r="C7" s="10" t="s">
        <v>1</v>
      </c>
      <c r="D7" s="11" t="s">
        <v>39</v>
      </c>
    </row>
    <row r="8" spans="1:4" x14ac:dyDescent="0.25">
      <c r="A8" s="8" t="s">
        <v>32</v>
      </c>
      <c r="B8" s="9"/>
      <c r="C8" s="10" t="s">
        <v>0</v>
      </c>
      <c r="D8" s="11" t="s">
        <v>39</v>
      </c>
    </row>
    <row r="9" spans="1:4" x14ac:dyDescent="0.25">
      <c r="A9" s="8" t="s">
        <v>33</v>
      </c>
      <c r="B9" s="9"/>
      <c r="C9" s="10" t="s">
        <v>0</v>
      </c>
      <c r="D9" s="11" t="s">
        <v>40</v>
      </c>
    </row>
    <row r="10" spans="1:4" x14ac:dyDescent="0.25">
      <c r="A10" s="8" t="s">
        <v>34</v>
      </c>
      <c r="B10" s="9"/>
      <c r="C10" s="10" t="s">
        <v>0</v>
      </c>
      <c r="D10" s="11" t="s">
        <v>41</v>
      </c>
    </row>
    <row r="11" spans="1:4" ht="18.75" x14ac:dyDescent="0.35">
      <c r="A11" s="8" t="s">
        <v>35</v>
      </c>
      <c r="B11" s="9"/>
      <c r="C11" s="10" t="s">
        <v>2</v>
      </c>
      <c r="D11" s="11" t="s">
        <v>42</v>
      </c>
    </row>
    <row r="12" spans="1:4" ht="17.25" x14ac:dyDescent="0.25">
      <c r="A12" s="8" t="s">
        <v>36</v>
      </c>
      <c r="B12" s="9"/>
      <c r="C12" s="10" t="s">
        <v>3</v>
      </c>
      <c r="D12" s="11" t="s">
        <v>43</v>
      </c>
    </row>
    <row r="13" spans="1:4" x14ac:dyDescent="0.25">
      <c r="A13" s="8" t="s">
        <v>37</v>
      </c>
      <c r="B13" s="9"/>
      <c r="C13" s="10" t="s">
        <v>4</v>
      </c>
      <c r="D13" s="11" t="s">
        <v>44</v>
      </c>
    </row>
    <row r="15" spans="1:4" ht="18.75" x14ac:dyDescent="0.3">
      <c r="A15" s="2" t="s">
        <v>45</v>
      </c>
    </row>
    <row r="16" spans="1:4" x14ac:dyDescent="0.25">
      <c r="A16" s="7" t="s">
        <v>46</v>
      </c>
      <c r="B16" s="7" t="e">
        <f>ROUND(1.3028*(B6/B7)^(-0.161),1)</f>
        <v>#DIV/0!</v>
      </c>
      <c r="D16" s="7" t="s">
        <v>47</v>
      </c>
    </row>
    <row r="17" spans="1:4" x14ac:dyDescent="0.25">
      <c r="A17" s="7" t="s">
        <v>48</v>
      </c>
      <c r="B17" s="7" t="e" cm="1">
        <f t="array" ref="B17">_xlfn.IFS(B19&lt;=40,1,B19&lt;=60,1.2,B19&lt;=80,1.5,B19&lt;=100,1.8)</f>
        <v>#DIV/0!</v>
      </c>
      <c r="D17" s="7" t="s">
        <v>47</v>
      </c>
    </row>
    <row r="18" spans="1:4" x14ac:dyDescent="0.25">
      <c r="A18" s="8" t="s">
        <v>49</v>
      </c>
      <c r="B18" s="8" t="e">
        <f>B9/B5*100</f>
        <v>#DIV/0!</v>
      </c>
      <c r="C18" s="8" t="s">
        <v>5</v>
      </c>
    </row>
    <row r="19" spans="1:4" x14ac:dyDescent="0.25">
      <c r="A19" s="8" t="s">
        <v>50</v>
      </c>
      <c r="B19" s="8" t="e">
        <f>B8/B5*100</f>
        <v>#DIV/0!</v>
      </c>
      <c r="C19" s="8" t="s">
        <v>5</v>
      </c>
    </row>
    <row r="20" spans="1:4" ht="17.25" x14ac:dyDescent="0.25">
      <c r="A20" s="8" t="s">
        <v>51</v>
      </c>
      <c r="B20" s="8">
        <f>(B11/1000)*(B5/100)</f>
        <v>0</v>
      </c>
      <c r="C20" s="8" t="s">
        <v>6</v>
      </c>
      <c r="D20" s="7" t="s">
        <v>58</v>
      </c>
    </row>
    <row r="21" spans="1:4" x14ac:dyDescent="0.25">
      <c r="A21" s="14" t="s">
        <v>52</v>
      </c>
      <c r="B21" s="15">
        <f>0.55*B20</f>
        <v>0</v>
      </c>
      <c r="C21" s="14" t="s">
        <v>7</v>
      </c>
      <c r="D21" s="7" t="s">
        <v>57</v>
      </c>
    </row>
    <row r="22" spans="1:4" x14ac:dyDescent="0.25">
      <c r="A22" s="8" t="s">
        <v>53</v>
      </c>
      <c r="B22" s="12" t="e">
        <f>B20/B12</f>
        <v>#DIV/0!</v>
      </c>
      <c r="C22" s="8" t="s">
        <v>8</v>
      </c>
      <c r="D22" s="7" t="s">
        <v>56</v>
      </c>
    </row>
    <row r="23" spans="1:4" x14ac:dyDescent="0.25">
      <c r="A23" s="8" t="s">
        <v>54</v>
      </c>
      <c r="B23" s="13" t="e">
        <f>(B10*10000*B13)/(B20*3600)</f>
        <v>#DIV/0!</v>
      </c>
      <c r="C23" s="8" t="s">
        <v>9</v>
      </c>
      <c r="D23" s="7" t="s">
        <v>55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4FE2B-E106-48D2-A79E-F10AA6DEED67}">
  <dimension ref="A1:B2"/>
  <sheetViews>
    <sheetView zoomScale="90" zoomScaleNormal="90" workbookViewId="0">
      <selection activeCell="F2" sqref="F2"/>
    </sheetView>
  </sheetViews>
  <sheetFormatPr defaultRowHeight="15" x14ac:dyDescent="0.25"/>
  <sheetData>
    <row r="1" spans="1:2" ht="15.75" x14ac:dyDescent="0.25">
      <c r="A1" s="4" t="s">
        <v>59</v>
      </c>
      <c r="B1" s="4"/>
    </row>
    <row r="2" spans="1:2" ht="15.75" x14ac:dyDescent="0.25">
      <c r="A2" s="4" t="s">
        <v>10</v>
      </c>
      <c r="B2" s="5" t="s">
        <v>11</v>
      </c>
    </row>
  </sheetData>
  <hyperlinks>
    <hyperlink ref="B2" r:id="rId1" xr:uid="{1ADF35EF-55F4-4D45-928D-73214620BDAD}"/>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77650-C708-4CF5-884F-8CA1B7597777}">
  <dimension ref="A1:R50"/>
  <sheetViews>
    <sheetView topLeftCell="A43" zoomScale="90" zoomScaleNormal="90" workbookViewId="0">
      <selection activeCell="N19" sqref="N19"/>
    </sheetView>
  </sheetViews>
  <sheetFormatPr defaultRowHeight="15" x14ac:dyDescent="0.25"/>
  <cols>
    <col min="14" max="14" width="36.5703125" customWidth="1"/>
  </cols>
  <sheetData>
    <row r="1" spans="1:18" ht="15.75" x14ac:dyDescent="0.25">
      <c r="A1" s="4" t="s">
        <v>59</v>
      </c>
      <c r="B1" s="4"/>
    </row>
    <row r="2" spans="1:18" ht="15.75" x14ac:dyDescent="0.25">
      <c r="A2" s="4" t="s">
        <v>12</v>
      </c>
      <c r="B2" s="5" t="s">
        <v>11</v>
      </c>
    </row>
    <row r="3" spans="1:18" x14ac:dyDescent="0.25">
      <c r="N3" t="s">
        <v>60</v>
      </c>
      <c r="O3" s="6"/>
      <c r="P3" t="s">
        <v>0</v>
      </c>
    </row>
    <row r="4" spans="1:18" x14ac:dyDescent="0.25">
      <c r="N4" t="s">
        <v>61</v>
      </c>
      <c r="O4">
        <f>O3/100</f>
        <v>0</v>
      </c>
      <c r="P4" t="s">
        <v>13</v>
      </c>
    </row>
    <row r="5" spans="1:18" x14ac:dyDescent="0.25">
      <c r="N5" t="s">
        <v>62</v>
      </c>
      <c r="O5" s="6"/>
      <c r="P5" t="s">
        <v>14</v>
      </c>
      <c r="Q5" t="s">
        <v>63</v>
      </c>
    </row>
    <row r="7" spans="1:18" x14ac:dyDescent="0.25">
      <c r="N7" s="18" t="s">
        <v>84</v>
      </c>
      <c r="O7" s="18"/>
      <c r="P7" s="18"/>
      <c r="Q7" s="18"/>
      <c r="R7" s="18"/>
    </row>
    <row r="8" spans="1:18" x14ac:dyDescent="0.25">
      <c r="N8" s="18"/>
      <c r="O8" s="18"/>
      <c r="P8" s="18"/>
      <c r="Q8" s="18"/>
      <c r="R8" s="18"/>
    </row>
    <row r="9" spans="1:18" x14ac:dyDescent="0.25">
      <c r="N9" s="18"/>
      <c r="O9" s="18"/>
      <c r="P9" s="18"/>
      <c r="Q9" s="18"/>
      <c r="R9" s="18"/>
    </row>
    <row r="10" spans="1:18" x14ac:dyDescent="0.25">
      <c r="N10" s="18"/>
      <c r="O10" s="18"/>
      <c r="P10" s="18"/>
      <c r="Q10" s="18"/>
      <c r="R10" s="18"/>
    </row>
    <row r="11" spans="1:18" x14ac:dyDescent="0.25">
      <c r="N11" s="18"/>
      <c r="O11" s="18"/>
      <c r="P11" s="18"/>
      <c r="Q11" s="18"/>
      <c r="R11" s="18"/>
    </row>
    <row r="12" spans="1:18" x14ac:dyDescent="0.25">
      <c r="N12" s="18"/>
      <c r="O12" s="18"/>
      <c r="P12" s="18"/>
      <c r="Q12" s="18"/>
      <c r="R12" s="18"/>
    </row>
    <row r="13" spans="1:18" ht="24.75" customHeight="1" x14ac:dyDescent="0.25">
      <c r="N13" s="18"/>
      <c r="O13" s="18"/>
      <c r="P13" s="18"/>
      <c r="Q13" s="18"/>
      <c r="R13" s="18"/>
    </row>
    <row r="15" spans="1:18" ht="15.75" x14ac:dyDescent="0.25">
      <c r="N15" s="1" t="s">
        <v>66</v>
      </c>
    </row>
    <row r="46" spans="3:7" x14ac:dyDescent="0.25">
      <c r="C46" s="17" t="s">
        <v>64</v>
      </c>
      <c r="D46" s="17"/>
      <c r="E46" s="17"/>
      <c r="F46" s="17" t="s">
        <v>65</v>
      </c>
      <c r="G46" s="17"/>
    </row>
    <row r="47" spans="3:7" x14ac:dyDescent="0.25">
      <c r="C47" s="17">
        <v>1</v>
      </c>
      <c r="D47" s="17">
        <v>1.3</v>
      </c>
      <c r="E47" s="17"/>
      <c r="F47" s="17">
        <v>40</v>
      </c>
      <c r="G47" s="17">
        <v>1</v>
      </c>
    </row>
    <row r="48" spans="3:7" x14ac:dyDescent="0.25">
      <c r="C48" s="17">
        <v>3</v>
      </c>
      <c r="D48" s="17">
        <v>1.1000000000000001</v>
      </c>
      <c r="E48" s="17"/>
      <c r="F48" s="17">
        <v>60</v>
      </c>
      <c r="G48" s="17">
        <v>1.2</v>
      </c>
    </row>
    <row r="49" spans="3:7" x14ac:dyDescent="0.25">
      <c r="C49" s="17">
        <v>5</v>
      </c>
      <c r="D49" s="17">
        <v>1</v>
      </c>
      <c r="E49" s="17"/>
      <c r="F49" s="17">
        <v>80</v>
      </c>
      <c r="G49" s="17">
        <v>1.5</v>
      </c>
    </row>
    <row r="50" spans="3:7" x14ac:dyDescent="0.25">
      <c r="C50" s="17">
        <v>10</v>
      </c>
      <c r="D50" s="17">
        <v>0.9</v>
      </c>
      <c r="E50" s="17"/>
      <c r="F50" s="17">
        <v>100</v>
      </c>
      <c r="G50" s="17">
        <v>1.8</v>
      </c>
    </row>
  </sheetData>
  <mergeCells count="1">
    <mergeCell ref="N7:R13"/>
  </mergeCells>
  <phoneticPr fontId="9" type="noConversion"/>
  <hyperlinks>
    <hyperlink ref="B2" r:id="rId1" xr:uid="{B1FA8AA1-0814-44DB-AC76-25E86512AB01}"/>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0B000-CE51-40AD-8336-7AA4F59F6591}">
  <dimension ref="A1"/>
  <sheetViews>
    <sheetView workbookViewId="0">
      <selection activeCell="R21" sqref="R21"/>
    </sheetView>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Laskentataulukot</vt:lpstr>
      </vt:variant>
      <vt:variant>
        <vt:i4>5</vt:i4>
      </vt:variant>
    </vt:vector>
  </HeadingPairs>
  <TitlesOfParts>
    <vt:vector size="5" baseType="lpstr">
      <vt:lpstr>Anvisning</vt:lpstr>
      <vt:lpstr>Dimensioneringstabell</vt:lpstr>
      <vt:lpstr>Snöns maximala vattenvärde</vt:lpstr>
      <vt:lpstr>Maximiflöde</vt:lpstr>
      <vt:lpstr>Vattentvärsnitt, exempel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Holtti Hakonen</dc:creator>
  <cp:keywords/>
  <dc:description/>
  <cp:lastModifiedBy>Lena Södergård</cp:lastModifiedBy>
  <cp:revision/>
  <dcterms:created xsi:type="dcterms:W3CDTF">2024-10-01T06:01:28Z</dcterms:created>
  <dcterms:modified xsi:type="dcterms:W3CDTF">2024-11-11T07:36:35Z</dcterms:modified>
  <cp:category/>
  <cp:contentStatus/>
</cp:coreProperties>
</file>